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8" i="1"/>
  <c r="M9" s="1"/>
  <c r="K8"/>
  <c r="K9" s="1"/>
  <c r="I8"/>
  <c r="I9" s="1"/>
  <c r="G8"/>
  <c r="G9" s="1"/>
  <c r="E8"/>
  <c r="E9" s="1"/>
  <c r="C8"/>
  <c r="C9" s="1"/>
  <c r="L7"/>
  <c r="L8" s="1"/>
  <c r="L9" s="1"/>
  <c r="J7"/>
  <c r="J8" s="1"/>
  <c r="H7"/>
  <c r="H8" s="1"/>
  <c r="H9" s="1"/>
  <c r="F7"/>
  <c r="F8" s="1"/>
  <c r="D7"/>
  <c r="D8" s="1"/>
  <c r="D9" s="1"/>
  <c r="B7"/>
  <c r="B8" s="1"/>
  <c r="M6"/>
  <c r="K6"/>
  <c r="I6"/>
  <c r="G6"/>
  <c r="E6"/>
  <c r="C6"/>
  <c r="N9"/>
  <c r="O9"/>
  <c r="P9"/>
  <c r="Q9"/>
  <c r="R9"/>
  <c r="S9"/>
  <c r="T9"/>
  <c r="U9"/>
  <c r="V9"/>
  <c r="W9"/>
  <c r="X9"/>
  <c r="Y9"/>
  <c r="B9" l="1"/>
  <c r="B6"/>
  <c r="F9"/>
  <c r="F6"/>
  <c r="J9"/>
  <c r="J6"/>
  <c r="D6"/>
  <c r="H6"/>
  <c r="L6"/>
  <c r="N6"/>
  <c r="O6"/>
  <c r="P6"/>
  <c r="Q6"/>
  <c r="R6"/>
  <c r="S6"/>
  <c r="T6"/>
  <c r="U6"/>
  <c r="V6"/>
  <c r="W6"/>
  <c r="X6"/>
  <c r="Y6"/>
  <c r="N8"/>
  <c r="O8"/>
  <c r="P8"/>
  <c r="Q8"/>
  <c r="R8"/>
  <c r="S8"/>
  <c r="T8"/>
  <c r="U8"/>
  <c r="V8"/>
  <c r="W8"/>
  <c r="X8"/>
  <c r="Y8"/>
  <c r="X7"/>
  <c r="V7"/>
  <c r="T7"/>
  <c r="R7"/>
  <c r="P7"/>
  <c r="N7"/>
</calcChain>
</file>

<file path=xl/sharedStrings.xml><?xml version="1.0" encoding="utf-8"?>
<sst xmlns="http://schemas.openxmlformats.org/spreadsheetml/2006/main" count="43" uniqueCount="21">
  <si>
    <t>Уровень напряжения</t>
  </si>
  <si>
    <t>стоимость покупки потерь, руб</t>
  </si>
  <si>
    <t>Январь</t>
  </si>
  <si>
    <t>СН 2</t>
  </si>
  <si>
    <t>НН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</si>
  <si>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</si>
  <si>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</si>
  <si>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</si>
  <si>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</si>
  <si>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</si>
  <si>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</si>
  <si>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</si>
  <si>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</si>
  <si>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</si>
  <si>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</si>
  <si>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</si>
  <si>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Поступление в сеть, кВт</t>
  </si>
  <si>
    <t>Полезный отпуск, кВт</t>
  </si>
  <si>
    <t>Потери, кВт</t>
  </si>
  <si>
    <t>Баланс электрической энергии и мощности за 2020 год</t>
  </si>
  <si>
    <t>Нормативный уровень потерь составляет 6,57%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</si>
</sst>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workbookViewId="0">
      <selection activeCell="C13" sqref="C13"/>
    </sheetView>
  </sheetViews>
  <sheetFormatPr defaultRowHeight="15"/>
  <cols>
    <col min="1" max="1" width="33.42578125" customWidth="1"/>
    <col min="2" max="2" width="9.5703125" bestFit="1" customWidth="1"/>
    <col min="3" max="3" width="9.28515625" bestFit="1" customWidth="1"/>
    <col min="4" max="4" width="9.5703125" bestFit="1" customWidth="1"/>
    <col min="5" max="5" width="9.28515625" bestFit="1" customWidth="1"/>
    <col min="6" max="6" width="9.5703125" bestFit="1" customWidth="1"/>
    <col min="7" max="7" width="9.28515625" bestFit="1" customWidth="1"/>
    <col min="8" max="8" width="9.5703125" bestFit="1" customWidth="1"/>
    <col min="9" max="9" width="9.28515625" bestFit="1" customWidth="1"/>
    <col min="10" max="10" width="9.5703125" bestFit="1" customWidth="1"/>
    <col min="11" max="11" width="9.28515625" bestFit="1" customWidth="1"/>
    <col min="12" max="12" width="9.5703125" bestFit="1" customWidth="1"/>
    <col min="13" max="13" width="9.28515625" bestFit="1" customWidth="1"/>
    <col min="14" max="14" width="9.5703125" bestFit="1" customWidth="1"/>
    <col min="15" max="15" width="9.28515625" bestFit="1" customWidth="1"/>
    <col min="16" max="16" width="9.5703125" bestFit="1" customWidth="1"/>
    <col min="17" max="17" width="9.28515625" bestFit="1" customWidth="1"/>
    <col min="18" max="18" width="9.5703125" bestFit="1" customWidth="1"/>
    <col min="19" max="19" width="9.28515625" bestFit="1" customWidth="1"/>
    <col min="20" max="20" width="9.5703125" bestFit="1" customWidth="1"/>
    <col min="21" max="21" width="9.28515625" bestFit="1" customWidth="1"/>
    <col min="22" max="22" width="9.5703125" bestFit="1" customWidth="1"/>
    <col min="23" max="23" width="9.28515625" bestFit="1" customWidth="1"/>
    <col min="24" max="24" width="9.5703125" bestFit="1" customWidth="1"/>
    <col min="25" max="25" width="9.28515625" bestFit="1" customWidth="1"/>
  </cols>
  <sheetData>
    <row r="1" spans="1:25">
      <c r="A1" s="3" t="s">
        <v>19</v>
      </c>
    </row>
    <row r="2" spans="1:25" ht="15.75" thickBot="1"/>
    <row r="3" spans="1:25">
      <c r="A3" s="4"/>
      <c r="B3" s="11" t="s">
        <v>2</v>
      </c>
      <c r="C3" s="11"/>
      <c r="D3" s="11" t="s">
        <v>5</v>
      </c>
      <c r="E3" s="11"/>
      <c r="F3" s="11" t="s">
        <v>6</v>
      </c>
      <c r="G3" s="11"/>
      <c r="H3" s="11" t="s">
        <v>7</v>
      </c>
      <c r="I3" s="11"/>
      <c r="J3" s="11" t="s">
        <v>8</v>
      </c>
      <c r="K3" s="11"/>
      <c r="L3" s="11" t="s">
        <v>9</v>
      </c>
      <c r="M3" s="11"/>
      <c r="N3" s="11" t="s">
        <v>10</v>
      </c>
      <c r="O3" s="11"/>
      <c r="P3" s="11" t="s">
        <v>11</v>
      </c>
      <c r="Q3" s="11"/>
      <c r="R3" s="11" t="s">
        <v>12</v>
      </c>
      <c r="S3" s="11"/>
      <c r="T3" s="11" t="s">
        <v>13</v>
      </c>
      <c r="U3" s="11"/>
      <c r="V3" s="11" t="s">
        <v>14</v>
      </c>
      <c r="W3" s="11"/>
      <c r="X3" s="11" t="s">
        <v>15</v>
      </c>
      <c r="Y3" s="12"/>
    </row>
    <row r="4" spans="1:25">
      <c r="A4" s="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</row>
    <row r="5" spans="1:25">
      <c r="A5" s="5" t="s">
        <v>0</v>
      </c>
      <c r="B5" s="1" t="s">
        <v>3</v>
      </c>
      <c r="C5" s="1" t="s">
        <v>4</v>
      </c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  <c r="N5" s="1" t="s">
        <v>3</v>
      </c>
      <c r="O5" s="1" t="s">
        <v>4</v>
      </c>
      <c r="P5" s="1" t="s">
        <v>3</v>
      </c>
      <c r="Q5" s="1" t="s">
        <v>4</v>
      </c>
      <c r="R5" s="1" t="s">
        <v>3</v>
      </c>
      <c r="S5" s="1" t="s">
        <v>4</v>
      </c>
      <c r="T5" s="1" t="s">
        <v>3</v>
      </c>
      <c r="U5" s="1" t="s">
        <v>4</v>
      </c>
      <c r="V5" s="1" t="s">
        <v>3</v>
      </c>
      <c r="W5" s="1" t="s">
        <v>4</v>
      </c>
      <c r="X5" s="1" t="s">
        <v>3</v>
      </c>
      <c r="Y5" s="6" t="s">
        <v>4</v>
      </c>
    </row>
    <row r="6" spans="1:25">
      <c r="A6" s="5" t="s">
        <v>16</v>
      </c>
      <c r="B6" s="2">
        <f t="shared" ref="B6:M6" si="0">B7+B8</f>
        <v>634111.54539999994</v>
      </c>
      <c r="C6" s="2">
        <f t="shared" si="0"/>
        <v>61373.192199999998</v>
      </c>
      <c r="D6" s="2">
        <f t="shared" si="0"/>
        <v>685297.05610000005</v>
      </c>
      <c r="E6" s="2">
        <f t="shared" si="0"/>
        <v>80647.241800000003</v>
      </c>
      <c r="F6" s="2">
        <f t="shared" si="0"/>
        <v>509392.59580000001</v>
      </c>
      <c r="G6" s="2">
        <f t="shared" si="0"/>
        <v>64685.653200000001</v>
      </c>
      <c r="H6" s="2">
        <f t="shared" si="0"/>
        <v>508928.21220000001</v>
      </c>
      <c r="I6" s="2">
        <f t="shared" si="0"/>
        <v>80684.520300000004</v>
      </c>
      <c r="J6" s="2">
        <f t="shared" si="0"/>
        <v>481540.23080000002</v>
      </c>
      <c r="K6" s="2">
        <f t="shared" si="0"/>
        <v>83181.114700000006</v>
      </c>
      <c r="L6" s="2">
        <f t="shared" si="0"/>
        <v>474039.7966</v>
      </c>
      <c r="M6" s="7">
        <f t="shared" si="0"/>
        <v>87188.020900000003</v>
      </c>
      <c r="N6" s="2">
        <f t="shared" ref="N6:Y6" si="1">N7+N8</f>
        <v>634111.54539999994</v>
      </c>
      <c r="O6" s="2">
        <f t="shared" si="1"/>
        <v>61373.192199999998</v>
      </c>
      <c r="P6" s="2">
        <f t="shared" si="1"/>
        <v>685297.05610000005</v>
      </c>
      <c r="Q6" s="2">
        <f t="shared" si="1"/>
        <v>80647.241800000003</v>
      </c>
      <c r="R6" s="2">
        <f t="shared" si="1"/>
        <v>509392.59580000001</v>
      </c>
      <c r="S6" s="2">
        <f t="shared" si="1"/>
        <v>64685.653200000001</v>
      </c>
      <c r="T6" s="2">
        <f t="shared" si="1"/>
        <v>508928.21220000001</v>
      </c>
      <c r="U6" s="2">
        <f t="shared" si="1"/>
        <v>80684.520300000004</v>
      </c>
      <c r="V6" s="2">
        <f t="shared" si="1"/>
        <v>481540.23080000002</v>
      </c>
      <c r="W6" s="2">
        <f t="shared" si="1"/>
        <v>83181.114700000006</v>
      </c>
      <c r="X6" s="2">
        <f t="shared" si="1"/>
        <v>474039.7966</v>
      </c>
      <c r="Y6" s="7">
        <f t="shared" si="1"/>
        <v>87188.020900000003</v>
      </c>
    </row>
    <row r="7" spans="1:25">
      <c r="A7" s="5" t="s">
        <v>17</v>
      </c>
      <c r="B7" s="2">
        <f>541357+53997</f>
        <v>595354</v>
      </c>
      <c r="C7" s="2">
        <v>57622</v>
      </c>
      <c r="D7" s="2">
        <f>583197+60214</f>
        <v>643411</v>
      </c>
      <c r="E7" s="2">
        <v>75718</v>
      </c>
      <c r="F7" s="2">
        <f>429379+48879</f>
        <v>478258</v>
      </c>
      <c r="G7" s="2">
        <v>60732</v>
      </c>
      <c r="H7" s="2">
        <f>416776+61046</f>
        <v>477822</v>
      </c>
      <c r="I7" s="2">
        <v>75753</v>
      </c>
      <c r="J7" s="2">
        <f>395332+56776</f>
        <v>452108</v>
      </c>
      <c r="K7" s="2">
        <v>78097</v>
      </c>
      <c r="L7" s="2">
        <f>393093+51973</f>
        <v>445066</v>
      </c>
      <c r="M7" s="7">
        <v>81859</v>
      </c>
      <c r="N7" s="2">
        <f>541357+53997</f>
        <v>595354</v>
      </c>
      <c r="O7" s="2">
        <v>57622</v>
      </c>
      <c r="P7" s="2">
        <f>583197+60214</f>
        <v>643411</v>
      </c>
      <c r="Q7" s="2">
        <v>75718</v>
      </c>
      <c r="R7" s="2">
        <f>429379+48879</f>
        <v>478258</v>
      </c>
      <c r="S7" s="2">
        <v>60732</v>
      </c>
      <c r="T7" s="2">
        <f>416776+61046</f>
        <v>477822</v>
      </c>
      <c r="U7" s="2">
        <v>75753</v>
      </c>
      <c r="V7" s="2">
        <f>395332+56776</f>
        <v>452108</v>
      </c>
      <c r="W7" s="2">
        <v>78097</v>
      </c>
      <c r="X7" s="2">
        <f>393093+51973</f>
        <v>445066</v>
      </c>
      <c r="Y7" s="7">
        <v>81859</v>
      </c>
    </row>
    <row r="8" spans="1:25">
      <c r="A8" s="5" t="s">
        <v>18</v>
      </c>
      <c r="B8" s="2">
        <f t="shared" ref="B8:M8" si="2">B7*0.0651</f>
        <v>38757.545400000003</v>
      </c>
      <c r="C8" s="2">
        <f t="shared" si="2"/>
        <v>3751.1922000000004</v>
      </c>
      <c r="D8" s="2">
        <f t="shared" si="2"/>
        <v>41886.056100000002</v>
      </c>
      <c r="E8" s="2">
        <f t="shared" si="2"/>
        <v>4929.2418000000007</v>
      </c>
      <c r="F8" s="2">
        <f t="shared" si="2"/>
        <v>31134.595800000003</v>
      </c>
      <c r="G8" s="2">
        <f t="shared" si="2"/>
        <v>3953.6532000000002</v>
      </c>
      <c r="H8" s="2">
        <f t="shared" si="2"/>
        <v>31106.212200000002</v>
      </c>
      <c r="I8" s="2">
        <f t="shared" si="2"/>
        <v>4931.5203000000001</v>
      </c>
      <c r="J8" s="2">
        <f t="shared" si="2"/>
        <v>29432.230800000001</v>
      </c>
      <c r="K8" s="2">
        <f t="shared" si="2"/>
        <v>5084.1147000000001</v>
      </c>
      <c r="L8" s="2">
        <f t="shared" si="2"/>
        <v>28973.796600000001</v>
      </c>
      <c r="M8" s="7">
        <f t="shared" si="2"/>
        <v>5329.0209000000004</v>
      </c>
      <c r="N8" s="2">
        <f t="shared" ref="N8:Y8" si="3">N7*0.0651</f>
        <v>38757.545400000003</v>
      </c>
      <c r="O8" s="2">
        <f t="shared" si="3"/>
        <v>3751.1922000000004</v>
      </c>
      <c r="P8" s="2">
        <f t="shared" si="3"/>
        <v>41886.056100000002</v>
      </c>
      <c r="Q8" s="2">
        <f t="shared" si="3"/>
        <v>4929.2418000000007</v>
      </c>
      <c r="R8" s="2">
        <f t="shared" si="3"/>
        <v>31134.595800000003</v>
      </c>
      <c r="S8" s="2">
        <f t="shared" si="3"/>
        <v>3953.6532000000002</v>
      </c>
      <c r="T8" s="2">
        <f t="shared" si="3"/>
        <v>31106.212200000002</v>
      </c>
      <c r="U8" s="2">
        <f t="shared" si="3"/>
        <v>4931.5203000000001</v>
      </c>
      <c r="V8" s="2">
        <f t="shared" si="3"/>
        <v>29432.230800000001</v>
      </c>
      <c r="W8" s="2">
        <f t="shared" si="3"/>
        <v>5084.1147000000001</v>
      </c>
      <c r="X8" s="2">
        <f t="shared" si="3"/>
        <v>28973.796600000001</v>
      </c>
      <c r="Y8" s="7">
        <f t="shared" si="3"/>
        <v>5329.0209000000004</v>
      </c>
    </row>
    <row r="9" spans="1:25" ht="15.75" thickBot="1">
      <c r="A9" s="8" t="s">
        <v>1</v>
      </c>
      <c r="B9" s="9">
        <f t="shared" ref="B9:M9" si="4">B8*2.45</f>
        <v>94955.98623000001</v>
      </c>
      <c r="C9" s="9">
        <f t="shared" si="4"/>
        <v>9190.4208900000012</v>
      </c>
      <c r="D9" s="9">
        <f t="shared" si="4"/>
        <v>102620.83744500001</v>
      </c>
      <c r="E9" s="9">
        <f t="shared" si="4"/>
        <v>12076.642410000002</v>
      </c>
      <c r="F9" s="9">
        <f t="shared" si="4"/>
        <v>76279.759710000013</v>
      </c>
      <c r="G9" s="9">
        <f t="shared" si="4"/>
        <v>9686.4503400000012</v>
      </c>
      <c r="H9" s="9">
        <f t="shared" si="4"/>
        <v>76210.219890000008</v>
      </c>
      <c r="I9" s="9">
        <f t="shared" si="4"/>
        <v>12082.224735000002</v>
      </c>
      <c r="J9" s="9">
        <f t="shared" si="4"/>
        <v>72108.965460000007</v>
      </c>
      <c r="K9" s="9">
        <f t="shared" si="4"/>
        <v>12456.081015000002</v>
      </c>
      <c r="L9" s="9">
        <f t="shared" si="4"/>
        <v>70985.801670000015</v>
      </c>
      <c r="M9" s="10">
        <f t="shared" si="4"/>
        <v>13056.101205000003</v>
      </c>
      <c r="N9" s="9">
        <f t="shared" ref="N9:Y9" si="5">N8*2.45</f>
        <v>94955.98623000001</v>
      </c>
      <c r="O9" s="9">
        <f t="shared" si="5"/>
        <v>9190.4208900000012</v>
      </c>
      <c r="P9" s="9">
        <f t="shared" si="5"/>
        <v>102620.83744500001</v>
      </c>
      <c r="Q9" s="9">
        <f t="shared" si="5"/>
        <v>12076.642410000002</v>
      </c>
      <c r="R9" s="9">
        <f t="shared" si="5"/>
        <v>76279.759710000013</v>
      </c>
      <c r="S9" s="9">
        <f t="shared" si="5"/>
        <v>9686.4503400000012</v>
      </c>
      <c r="T9" s="9">
        <f t="shared" si="5"/>
        <v>76210.219890000008</v>
      </c>
      <c r="U9" s="9">
        <f t="shared" si="5"/>
        <v>12082.224735000002</v>
      </c>
      <c r="V9" s="9">
        <f t="shared" si="5"/>
        <v>72108.965460000007</v>
      </c>
      <c r="W9" s="9">
        <f t="shared" si="5"/>
        <v>12456.081015000002</v>
      </c>
      <c r="X9" s="9">
        <f t="shared" si="5"/>
        <v>70985.801670000015</v>
      </c>
      <c r="Y9" s="10">
        <f t="shared" si="5"/>
        <v>13056.101205000003</v>
      </c>
    </row>
    <row r="11" spans="1:25">
      <c r="A11" t="s">
        <v>20</v>
      </c>
    </row>
  </sheetData>
  <mergeCells count="12">
    <mergeCell ref="X3:Y4"/>
    <mergeCell ref="B3:C4"/>
    <mergeCell ref="D3:E4"/>
    <mergeCell ref="F3:G4"/>
    <mergeCell ref="H3:I4"/>
    <mergeCell ref="J3:K4"/>
    <mergeCell ref="L3:M4"/>
    <mergeCell ref="N3:O4"/>
    <mergeCell ref="P3:Q4"/>
    <mergeCell ref="R3:S4"/>
    <mergeCell ref="T3:U4"/>
    <mergeCell ref="V3:W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Иван</cp:lastModifiedBy>
  <dcterms:created xsi:type="dcterms:W3CDTF">2017-03-29T06:45:29Z</dcterms:created>
  <dcterms:modified xsi:type="dcterms:W3CDTF">2021-02-11T10:48:52Z</dcterms:modified>
</cp:coreProperties>
</file>